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Лист1!$A$2:$C$48</definedName>
    <definedName name="_xlnm.Print_Titles" localSheetId="0">Лист1!$4:$4</definedName>
    <definedName name="_xlnm.Print_Area" localSheetId="0">Лист1!$A$1:$D$50</definedName>
  </definedNames>
  <calcPr calcId="124519"/>
</workbook>
</file>

<file path=xl/calcChain.xml><?xml version="1.0" encoding="utf-8"?>
<calcChain xmlns="http://schemas.openxmlformats.org/spreadsheetml/2006/main">
  <c r="D24" i="1"/>
  <c r="D30"/>
  <c r="D13"/>
  <c r="D46"/>
  <c r="D31"/>
  <c r="D32"/>
  <c r="D36"/>
  <c r="D37"/>
  <c r="D20"/>
  <c r="D25"/>
  <c r="D15"/>
  <c r="D48"/>
  <c r="D8"/>
  <c r="D11" l="1"/>
  <c r="D49"/>
  <c r="D22" l="1"/>
  <c r="D45" l="1"/>
  <c r="D40"/>
  <c r="D35"/>
  <c r="D18"/>
  <c r="D6"/>
  <c r="D14"/>
  <c r="D29" l="1"/>
  <c r="D38"/>
  <c r="D27"/>
  <c r="D5" l="1"/>
</calcChain>
</file>

<file path=xl/sharedStrings.xml><?xml version="1.0" encoding="utf-8"?>
<sst xmlns="http://schemas.openxmlformats.org/spreadsheetml/2006/main" count="134" uniqueCount="69">
  <si>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</si>
  <si>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</si>
  <si>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</si>
  <si>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</si>
  <si>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</si>
  <si>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</si>
  <si>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</si>
  <si>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</si>
  <si>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</si>
  <si>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</si>
  <si>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</si>
  <si>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</si>
  <si>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</si>
  <si>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</si>
  <si>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</si>
  <si>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</si>
  <si>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</si>
  <si>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</si>
  <si>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</si>
  <si>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</si>
  <si>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</si>
  <si>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</si>
  <si>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</si>
  <si>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</si>
  <si>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</si>
  <si>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</si>
  <si>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</si>
  <si>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</si>
  <si>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</si>
  <si>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</si>
  <si>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</si>
  <si>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</si>
  <si>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</si>
  <si>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</si>
  <si>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</si>
  <si>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</si>
  <si>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</si>
  <si>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</si>
  <si>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</si>
  <si>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</si>
  <si>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</si>
  <si>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</si>
  <si>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</si>
  <si>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</si>
  <si>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</si>
  <si>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</si>
  <si>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</si>
  <si>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</si>
  <si>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</si>
  <si>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</si>
  <si>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</si>
  <si>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</si>
  <si>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</si>
  <si>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</si>
  <si>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</si>
  <si>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</si>
  <si>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</si>
  <si>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</si>
  <si>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</si>
  <si>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</si>
  <si>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ё</t>
  </si>
  <si>
    <t>Резервные фонды</t>
  </si>
  <si>
    <t xml:space="preserve">2023 год </t>
  </si>
  <si>
    <t>Расходы бюджета Чебаркульского городского округа по разделам, подразделам классификации расходов бюджета  на  2023 год</t>
  </si>
  <si>
    <t>рублей</t>
  </si>
  <si>
    <t>Жилищное хозяйство</t>
  </si>
  <si>
    <t>Средства массовой информации</t>
  </si>
  <si>
    <t>Периодическая печать и издательства</t>
  </si>
  <si>
    <t>Приложение 2
к решению Собрания депутатов
Чебаркульского городского округа
    от 07.11.2023 г. №  588   Приложение 4
к решению Собрания депутатов
Чебаркульского городского округа
от  20.12.2022 г. № 436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</si>
</sst>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" fontId="11" fillId="3" borderId="1" xfId="0" applyNumberFormat="1" applyFont="1" applyFill="1" applyBorder="1"/>
    <xf numFmtId="0" fontId="11" fillId="3" borderId="0" xfId="0" applyFont="1" applyFill="1" applyBorder="1" applyAlignment="1">
      <alignment horizontal="right"/>
    </xf>
    <xf numFmtId="49" fontId="2" fillId="3" borderId="1" xfId="1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49" fontId="12" fillId="3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49" fontId="12" fillId="3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0" fontId="11" fillId="3" borderId="0" xfId="0" applyFont="1" applyFill="1" applyAlignment="1"/>
    <xf numFmtId="0" fontId="11" fillId="3" borderId="0" xfId="0" applyFont="1" applyFill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left" vertical="top"/>
    </xf>
    <xf numFmtId="49" fontId="13" fillId="3" borderId="1" xfId="0" applyNumberFormat="1" applyFont="1" applyFill="1" applyBorder="1" applyAlignment="1"/>
    <xf numFmtId="49" fontId="13" fillId="3" borderId="1" xfId="1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 wrapText="1"/>
    </xf>
    <xf numFmtId="49" fontId="13" fillId="3" borderId="1" xfId="0" applyNumberFormat="1" applyFont="1" applyFill="1" applyBorder="1"/>
    <xf numFmtId="0" fontId="11" fillId="3" borderId="2" xfId="0" applyFont="1" applyFill="1" applyBorder="1" applyAlignment="1">
      <alignment horizontal="right"/>
    </xf>
    <xf numFmtId="0" fontId="11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259</xdr:row>
      <xdr:rowOff>155864</xdr:rowOff>
    </xdr:to>
    <xdr:pic>
      <xdr:nvPicPr>
        <xdr:cNvPr id="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43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259</xdr:row>
      <xdr:rowOff>155864</xdr:rowOff>
    </xdr:to>
    <xdr:pic>
      <xdr:nvPicPr>
        <xdr:cNvPr id="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43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251</xdr:row>
      <xdr:rowOff>106507</xdr:rowOff>
    </xdr:to>
    <xdr:pic>
      <xdr:nvPicPr>
        <xdr:cNvPr id="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43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251</xdr:row>
      <xdr:rowOff>106507</xdr:rowOff>
    </xdr:to>
    <xdr:pic>
      <xdr:nvPicPr>
        <xdr:cNvPr id="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43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2" name="Picture 1" hidden="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3" name="Picture 2" hidden="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4" name="Picture 1" hidden="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4867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5" name="Picture 2" hidden="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4867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28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28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28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28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110" zoomScaleSheetLayoutView="110" workbookViewId="0">
      <selection activeCell="B1" sqref="B1:D1"/>
    </sheetView>
  </sheetViews>
  <sheetFormatPr defaultRowHeight="12.75"/>
  <cols>
    <col min="1" max="1" width="68" style="16" customWidth="1"/>
    <col min="2" max="2" width="4" style="23" customWidth="1"/>
    <col min="3" max="3" width="4.140625" style="23" customWidth="1"/>
    <col min="4" max="4" width="17.7109375" style="8" customWidth="1"/>
  </cols>
  <sheetData>
    <row r="1" spans="1:4" ht="107.25" customHeight="1">
      <c r="A1" s="24"/>
      <c r="B1" s="32" t="s">
        <v>68</v>
      </c>
      <c r="C1" s="32"/>
      <c r="D1" s="32"/>
    </row>
    <row r="2" spans="1:4" ht="26.25" customHeight="1">
      <c r="A2" s="33" t="s">
        <v>63</v>
      </c>
      <c r="B2" s="33"/>
      <c r="C2" s="33"/>
      <c r="D2" s="33"/>
    </row>
    <row r="3" spans="1:4" ht="15" customHeight="1">
      <c r="A3" s="31" t="s">
        <v>59</v>
      </c>
      <c r="B3" s="31"/>
      <c r="C3" s="31"/>
      <c r="D3" s="12" t="s">
        <v>64</v>
      </c>
    </row>
    <row r="4" spans="1:4" ht="74.25" customHeight="1">
      <c r="A4" s="9" t="s">
        <v>4</v>
      </c>
      <c r="B4" s="10" t="s">
        <v>5</v>
      </c>
      <c r="C4" s="10" t="s">
        <v>6</v>
      </c>
      <c r="D4" s="20" t="s">
        <v>62</v>
      </c>
    </row>
    <row r="5" spans="1:4" s="1" customFormat="1">
      <c r="A5" s="17" t="s">
        <v>7</v>
      </c>
      <c r="B5" s="21"/>
      <c r="C5" s="21"/>
      <c r="D5" s="4">
        <f>D6+D14+D18+D22+D27+D29+D35+D38+D40+D45+D49</f>
        <v>1655538208.24</v>
      </c>
    </row>
    <row r="6" spans="1:4" s="3" customFormat="1" ht="13.5">
      <c r="A6" s="25" t="s">
        <v>8</v>
      </c>
      <c r="B6" s="26" t="s">
        <v>9</v>
      </c>
      <c r="C6" s="26"/>
      <c r="D6" s="6">
        <f>D7+D8+D10+D9+D11+D12+D13</f>
        <v>110586610.27000001</v>
      </c>
    </row>
    <row r="7" spans="1:4" s="2" customFormat="1" ht="13.5">
      <c r="A7" s="13" t="s">
        <v>14</v>
      </c>
      <c r="B7" s="22" t="s">
        <v>9</v>
      </c>
      <c r="C7" s="22" t="s">
        <v>17</v>
      </c>
      <c r="D7" s="5">
        <v>2130059</v>
      </c>
    </row>
    <row r="8" spans="1:4" s="2" customFormat="1" ht="25.5">
      <c r="A8" s="13" t="s">
        <v>10</v>
      </c>
      <c r="B8" s="22" t="s">
        <v>9</v>
      </c>
      <c r="C8" s="22" t="s">
        <v>16</v>
      </c>
      <c r="D8" s="5">
        <f>8422877+1449.68+390000</f>
        <v>8814326.6799999997</v>
      </c>
    </row>
    <row r="9" spans="1:4" s="2" customFormat="1" ht="25.5">
      <c r="A9" s="13" t="s">
        <v>15</v>
      </c>
      <c r="B9" s="22" t="s">
        <v>9</v>
      </c>
      <c r="C9" s="22" t="s">
        <v>18</v>
      </c>
      <c r="D9" s="5">
        <v>43944218.049999997</v>
      </c>
    </row>
    <row r="10" spans="1:4" s="2" customFormat="1" ht="13.5">
      <c r="A10" s="13" t="s">
        <v>58</v>
      </c>
      <c r="B10" s="22" t="s">
        <v>9</v>
      </c>
      <c r="C10" s="22" t="s">
        <v>29</v>
      </c>
      <c r="D10" s="5">
        <v>600</v>
      </c>
    </row>
    <row r="11" spans="1:4" s="2" customFormat="1" ht="25.5">
      <c r="A11" s="14" t="s">
        <v>27</v>
      </c>
      <c r="B11" s="22" t="s">
        <v>9</v>
      </c>
      <c r="C11" s="22" t="s">
        <v>20</v>
      </c>
      <c r="D11" s="5">
        <f>19122291+731.6+438461</f>
        <v>19561483.600000001</v>
      </c>
    </row>
    <row r="12" spans="1:4" ht="13.5">
      <c r="A12" s="14" t="s">
        <v>61</v>
      </c>
      <c r="B12" s="22" t="s">
        <v>9</v>
      </c>
      <c r="C12" s="22" t="s">
        <v>46</v>
      </c>
      <c r="D12" s="5">
        <v>733078.51</v>
      </c>
    </row>
    <row r="13" spans="1:4" s="2" customFormat="1" ht="13.5">
      <c r="A13" s="13" t="s">
        <v>11</v>
      </c>
      <c r="B13" s="22" t="s">
        <v>9</v>
      </c>
      <c r="C13" s="22" t="s">
        <v>47</v>
      </c>
      <c r="D13" s="5">
        <f>35402844.43</f>
        <v>35402844.43</v>
      </c>
    </row>
    <row r="14" spans="1:4" s="3" customFormat="1" ht="13.5">
      <c r="A14" s="27" t="s">
        <v>25</v>
      </c>
      <c r="B14" s="26" t="s">
        <v>16</v>
      </c>
      <c r="C14" s="26"/>
      <c r="D14" s="6">
        <f>D15+D16+D17</f>
        <v>14233436.220000001</v>
      </c>
    </row>
    <row r="15" spans="1:4" s="2" customFormat="1" ht="13.5">
      <c r="A15" s="13" t="s">
        <v>48</v>
      </c>
      <c r="B15" s="22" t="s">
        <v>16</v>
      </c>
      <c r="C15" s="22" t="s">
        <v>18</v>
      </c>
      <c r="D15" s="5">
        <f>1921100</f>
        <v>1921100</v>
      </c>
    </row>
    <row r="16" spans="1:4" s="2" customFormat="1" ht="25.5">
      <c r="A16" s="14" t="s">
        <v>26</v>
      </c>
      <c r="B16" s="22" t="s">
        <v>16</v>
      </c>
      <c r="C16" s="22" t="s">
        <v>23</v>
      </c>
      <c r="D16" s="5">
        <v>9758936.2200000007</v>
      </c>
    </row>
    <row r="17" spans="1:4" s="2" customFormat="1" ht="13.5">
      <c r="A17" s="13" t="s">
        <v>2</v>
      </c>
      <c r="B17" s="22" t="s">
        <v>16</v>
      </c>
      <c r="C17" s="22" t="s">
        <v>3</v>
      </c>
      <c r="D17" s="5">
        <v>2553400</v>
      </c>
    </row>
    <row r="18" spans="1:4" s="3" customFormat="1" ht="13.5">
      <c r="A18" s="28" t="s">
        <v>45</v>
      </c>
      <c r="B18" s="30" t="s">
        <v>18</v>
      </c>
      <c r="C18" s="30"/>
      <c r="D18" s="6">
        <f>D19+D20+D21</f>
        <v>136855712.31</v>
      </c>
    </row>
    <row r="19" spans="1:4" s="2" customFormat="1" ht="13.5">
      <c r="A19" s="14" t="s">
        <v>52</v>
      </c>
      <c r="B19" s="7" t="s">
        <v>18</v>
      </c>
      <c r="C19" s="7" t="s">
        <v>29</v>
      </c>
      <c r="D19" s="5">
        <v>2334200</v>
      </c>
    </row>
    <row r="20" spans="1:4" s="2" customFormat="1" ht="13.5">
      <c r="A20" s="14" t="s">
        <v>54</v>
      </c>
      <c r="B20" s="7" t="s">
        <v>18</v>
      </c>
      <c r="C20" s="7" t="s">
        <v>21</v>
      </c>
      <c r="D20" s="5">
        <f>131893337.31+470000+150000</f>
        <v>132513337.31</v>
      </c>
    </row>
    <row r="21" spans="1:4" s="3" customFormat="1" ht="13.5">
      <c r="A21" s="14" t="s">
        <v>44</v>
      </c>
      <c r="B21" s="22" t="s">
        <v>18</v>
      </c>
      <c r="C21" s="22" t="s">
        <v>43</v>
      </c>
      <c r="D21" s="5">
        <v>2008175</v>
      </c>
    </row>
    <row r="22" spans="1:4" s="3" customFormat="1" ht="13.5">
      <c r="A22" s="25" t="s">
        <v>28</v>
      </c>
      <c r="B22" s="30" t="s">
        <v>29</v>
      </c>
      <c r="C22" s="30"/>
      <c r="D22" s="6">
        <f>D24+D25+D26+D23</f>
        <v>124844309.29000001</v>
      </c>
    </row>
    <row r="23" spans="1:4" s="3" customFormat="1" ht="13.5">
      <c r="A23" s="18" t="s">
        <v>65</v>
      </c>
      <c r="B23" s="7" t="s">
        <v>29</v>
      </c>
      <c r="C23" s="7" t="s">
        <v>9</v>
      </c>
      <c r="D23" s="5">
        <v>1244810</v>
      </c>
    </row>
    <row r="24" spans="1:4" s="2" customFormat="1" ht="13.5">
      <c r="A24" s="18" t="s">
        <v>55</v>
      </c>
      <c r="B24" s="7" t="s">
        <v>29</v>
      </c>
      <c r="C24" s="7" t="s">
        <v>17</v>
      </c>
      <c r="D24" s="5">
        <f>26059832.34+4590000</f>
        <v>30649832.34</v>
      </c>
    </row>
    <row r="25" spans="1:4" s="2" customFormat="1" ht="13.5">
      <c r="A25" s="14" t="s">
        <v>30</v>
      </c>
      <c r="B25" s="7" t="s">
        <v>29</v>
      </c>
      <c r="C25" s="7" t="s">
        <v>16</v>
      </c>
      <c r="D25" s="5">
        <f>73872123.89+1500000+1100000+1088941.98</f>
        <v>77561065.870000005</v>
      </c>
    </row>
    <row r="26" spans="1:4" s="2" customFormat="1" ht="13.5">
      <c r="A26" s="14" t="s">
        <v>31</v>
      </c>
      <c r="B26" s="7" t="s">
        <v>29</v>
      </c>
      <c r="C26" s="7" t="s">
        <v>29</v>
      </c>
      <c r="D26" s="5">
        <v>15388601.08</v>
      </c>
    </row>
    <row r="27" spans="1:4" s="3" customFormat="1" ht="13.5">
      <c r="A27" s="25" t="s">
        <v>19</v>
      </c>
      <c r="B27" s="26" t="s">
        <v>20</v>
      </c>
      <c r="C27" s="26"/>
      <c r="D27" s="6">
        <f t="shared" ref="D27" si="0">D28</f>
        <v>850000</v>
      </c>
    </row>
    <row r="28" spans="1:4" s="2" customFormat="1" ht="13.5">
      <c r="A28" s="14" t="s">
        <v>32</v>
      </c>
      <c r="B28" s="22" t="s">
        <v>20</v>
      </c>
      <c r="C28" s="22" t="s">
        <v>29</v>
      </c>
      <c r="D28" s="5">
        <v>850000</v>
      </c>
    </row>
    <row r="29" spans="1:4" s="3" customFormat="1" ht="13.5">
      <c r="A29" s="25" t="s">
        <v>33</v>
      </c>
      <c r="B29" s="26" t="s">
        <v>34</v>
      </c>
      <c r="C29" s="26"/>
      <c r="D29" s="6">
        <f>D30+D31+D32+D33+D34</f>
        <v>846653623.33000004</v>
      </c>
    </row>
    <row r="30" spans="1:4" s="2" customFormat="1" ht="13.5">
      <c r="A30" s="14" t="s">
        <v>35</v>
      </c>
      <c r="B30" s="22" t="s">
        <v>34</v>
      </c>
      <c r="C30" s="22" t="s">
        <v>9</v>
      </c>
      <c r="D30" s="5">
        <f>324819602.62+3575672+150000</f>
        <v>328545274.62</v>
      </c>
    </row>
    <row r="31" spans="1:4" s="2" customFormat="1" ht="13.5">
      <c r="A31" s="14" t="s">
        <v>36</v>
      </c>
      <c r="B31" s="22" t="s">
        <v>34</v>
      </c>
      <c r="C31" s="22" t="s">
        <v>17</v>
      </c>
      <c r="D31" s="5">
        <f>387471160+6199460+157253+418690+154010+1999847</f>
        <v>396400420</v>
      </c>
    </row>
    <row r="32" spans="1:4" s="2" customFormat="1" ht="13.5">
      <c r="A32" s="15" t="s">
        <v>0</v>
      </c>
      <c r="B32" s="22" t="s">
        <v>34</v>
      </c>
      <c r="C32" s="22" t="s">
        <v>16</v>
      </c>
      <c r="D32" s="11">
        <f>67397608.35+978600+4858386+2387773+50000</f>
        <v>75672367.349999994</v>
      </c>
    </row>
    <row r="33" spans="1:4" s="2" customFormat="1" ht="13.5">
      <c r="A33" s="19" t="s">
        <v>37</v>
      </c>
      <c r="B33" s="22" t="s">
        <v>34</v>
      </c>
      <c r="C33" s="22" t="s">
        <v>34</v>
      </c>
      <c r="D33" s="5">
        <v>358000</v>
      </c>
    </row>
    <row r="34" spans="1:4" s="3" customFormat="1" ht="13.5">
      <c r="A34" s="14" t="s">
        <v>38</v>
      </c>
      <c r="B34" s="22" t="s">
        <v>34</v>
      </c>
      <c r="C34" s="22" t="s">
        <v>21</v>
      </c>
      <c r="D34" s="5">
        <v>45677561.359999999</v>
      </c>
    </row>
    <row r="35" spans="1:4" s="3" customFormat="1" ht="13.5">
      <c r="A35" s="29" t="s">
        <v>56</v>
      </c>
      <c r="B35" s="26" t="s">
        <v>22</v>
      </c>
      <c r="C35" s="26"/>
      <c r="D35" s="6">
        <f>D36+D37</f>
        <v>48195884.82</v>
      </c>
    </row>
    <row r="36" spans="1:4" s="2" customFormat="1" ht="13.5">
      <c r="A36" s="18" t="s">
        <v>40</v>
      </c>
      <c r="B36" s="22" t="s">
        <v>22</v>
      </c>
      <c r="C36" s="22" t="s">
        <v>9</v>
      </c>
      <c r="D36" s="5">
        <f>34620184.82+108000</f>
        <v>34728184.82</v>
      </c>
    </row>
    <row r="37" spans="1:4" s="2" customFormat="1" ht="13.5">
      <c r="A37" s="14" t="s">
        <v>50</v>
      </c>
      <c r="B37" s="22" t="s">
        <v>22</v>
      </c>
      <c r="C37" s="22" t="s">
        <v>18</v>
      </c>
      <c r="D37" s="5">
        <f>12693975+453400+320325</f>
        <v>13467700</v>
      </c>
    </row>
    <row r="38" spans="1:4" s="3" customFormat="1" ht="13.5">
      <c r="A38" s="29" t="s">
        <v>51</v>
      </c>
      <c r="B38" s="26" t="s">
        <v>21</v>
      </c>
      <c r="C38" s="26"/>
      <c r="D38" s="6">
        <f t="shared" ref="D38" si="1">D39</f>
        <v>100000</v>
      </c>
    </row>
    <row r="39" spans="1:4" s="2" customFormat="1" ht="13.5">
      <c r="A39" s="14" t="s">
        <v>1</v>
      </c>
      <c r="B39" s="22" t="s">
        <v>21</v>
      </c>
      <c r="C39" s="22" t="s">
        <v>21</v>
      </c>
      <c r="D39" s="5">
        <v>100000</v>
      </c>
    </row>
    <row r="40" spans="1:4" s="3" customFormat="1" ht="13.5">
      <c r="A40" s="25" t="s">
        <v>24</v>
      </c>
      <c r="B40" s="26" t="s">
        <v>23</v>
      </c>
      <c r="C40" s="26"/>
      <c r="D40" s="6">
        <f>D41+D42+D43+D44</f>
        <v>282070446.56999999</v>
      </c>
    </row>
    <row r="41" spans="1:4" s="2" customFormat="1" ht="13.5">
      <c r="A41" s="14" t="s">
        <v>41</v>
      </c>
      <c r="B41" s="22" t="s">
        <v>23</v>
      </c>
      <c r="C41" s="22" t="s">
        <v>17</v>
      </c>
      <c r="D41" s="5">
        <v>19455690</v>
      </c>
    </row>
    <row r="42" spans="1:4" s="2" customFormat="1" ht="13.5">
      <c r="A42" s="14" t="s">
        <v>13</v>
      </c>
      <c r="B42" s="22" t="s">
        <v>23</v>
      </c>
      <c r="C42" s="22" t="s">
        <v>16</v>
      </c>
      <c r="D42" s="5">
        <v>139085200</v>
      </c>
    </row>
    <row r="43" spans="1:4" s="2" customFormat="1" ht="16.5" customHeight="1">
      <c r="A43" s="14" t="s">
        <v>39</v>
      </c>
      <c r="B43" s="22" t="s">
        <v>23</v>
      </c>
      <c r="C43" s="22" t="s">
        <v>18</v>
      </c>
      <c r="D43" s="5">
        <v>91973746.569999993</v>
      </c>
    </row>
    <row r="44" spans="1:4" s="2" customFormat="1" ht="13.5">
      <c r="A44" s="14" t="s">
        <v>42</v>
      </c>
      <c r="B44" s="22" t="s">
        <v>23</v>
      </c>
      <c r="C44" s="22" t="s">
        <v>20</v>
      </c>
      <c r="D44" s="5">
        <v>31555810</v>
      </c>
    </row>
    <row r="45" spans="1:4" s="3" customFormat="1" ht="13.5">
      <c r="A45" s="27" t="s">
        <v>12</v>
      </c>
      <c r="B45" s="26" t="s">
        <v>46</v>
      </c>
      <c r="C45" s="26"/>
      <c r="D45" s="6">
        <f>D46+D47+D48</f>
        <v>91048185.430000007</v>
      </c>
    </row>
    <row r="46" spans="1:4" s="2" customFormat="1" ht="13.5">
      <c r="A46" s="13" t="s">
        <v>49</v>
      </c>
      <c r="B46" s="22" t="s">
        <v>46</v>
      </c>
      <c r="C46" s="22" t="s">
        <v>17</v>
      </c>
      <c r="D46" s="5">
        <f>77019204.23+3275000+1297764+199268.2+150000+168881+876000</f>
        <v>82986117.430000007</v>
      </c>
    </row>
    <row r="47" spans="1:4" s="3" customFormat="1" ht="13.5">
      <c r="A47" s="19" t="s">
        <v>57</v>
      </c>
      <c r="B47" s="22" t="s">
        <v>46</v>
      </c>
      <c r="C47" s="22" t="s">
        <v>16</v>
      </c>
      <c r="D47" s="5">
        <v>1312500</v>
      </c>
    </row>
    <row r="48" spans="1:4" s="3" customFormat="1" ht="13.5">
      <c r="A48" s="13" t="s">
        <v>53</v>
      </c>
      <c r="B48" s="22" t="s">
        <v>46</v>
      </c>
      <c r="C48" s="22" t="s">
        <v>29</v>
      </c>
      <c r="D48" s="5">
        <f>6635000+29568+85000</f>
        <v>6749568</v>
      </c>
    </row>
    <row r="49" spans="1:4" s="3" customFormat="1" ht="13.5">
      <c r="A49" s="27" t="s">
        <v>66</v>
      </c>
      <c r="B49" s="26" t="s">
        <v>43</v>
      </c>
      <c r="C49" s="26"/>
      <c r="D49" s="6">
        <f>D50</f>
        <v>100000</v>
      </c>
    </row>
    <row r="50" spans="1:4" s="3" customFormat="1" ht="13.5">
      <c r="A50" s="13" t="s">
        <v>67</v>
      </c>
      <c r="B50" s="22" t="s">
        <v>43</v>
      </c>
      <c r="C50" s="22" t="s">
        <v>17</v>
      </c>
      <c r="D50" s="5">
        <v>100000</v>
      </c>
    </row>
    <row r="55" spans="1:4">
      <c r="A55" s="16" t="s">
        <v>60</v>
      </c>
    </row>
  </sheetData>
  <mergeCells count="3">
    <mergeCell ref="A3:C3"/>
    <mergeCell ref="B1:D1"/>
    <mergeCell ref="A2:D2"/>
  </mergeCells>
  <phoneticPr fontId="4" type="noConversion"/>
  <pageMargins left="0.78740157480314965" right="0.11811023622047245" top="0.19685039370078741" bottom="0.19685039370078741" header="0.11811023622047245" footer="0.11811023622047245"/>
  <pageSetup paperSize="9" scale="74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sd-secr</cp:lastModifiedBy>
  <cp:lastPrinted>2023-02-08T06:39:39Z</cp:lastPrinted>
  <dcterms:created xsi:type="dcterms:W3CDTF">2008-10-16T09:22:50Z</dcterms:created>
  <dcterms:modified xsi:type="dcterms:W3CDTF">2023-11-09T08:29:55Z</dcterms:modified>
</cp:coreProperties>
</file>